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get_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<sst xmlns="http://schemas.openxmlformats.org/spreadsheetml/2006/main" count="56" uniqueCount="51">
  <si>
    <t xml:space="preserve">budget prévisionnel de résidence 2023-2024</t>
  </si>
  <si>
    <t xml:space="preserve">Charges </t>
  </si>
  <si>
    <t xml:space="preserve">Total</t>
  </si>
  <si>
    <t xml:space="preserve">%</t>
  </si>
  <si>
    <t xml:space="preserve">Produits</t>
  </si>
  <si>
    <t xml:space="preserve">Production-Riso</t>
  </si>
  <si>
    <t xml:space="preserve">Financements publics</t>
  </si>
  <si>
    <t xml:space="preserve">Salaires artistes </t>
  </si>
  <si>
    <t xml:space="preserve">Communauté de communes du Pays de Sommières/DRAC</t>
  </si>
  <si>
    <t xml:space="preserve">Salaires régie, logistique en soutien aux artistes</t>
  </si>
  <si>
    <t xml:space="preserve">Autres subventions éventuelles ASP</t>
  </si>
  <si>
    <t xml:space="preserve">Région Occitanie</t>
  </si>
  <si>
    <t xml:space="preserve">Achat de matériel production photo </t>
  </si>
  <si>
    <t xml:space="preserve">CD Gard</t>
  </si>
  <si>
    <t xml:space="preserve">Veillée</t>
  </si>
  <si>
    <t xml:space="preserve">Caf</t>
  </si>
  <si>
    <t xml:space="preserve">Frais d’approche  en vélo</t>
  </si>
  <si>
    <t xml:space="preserve">Déplacements en résidence</t>
  </si>
  <si>
    <t xml:space="preserve">Restauration </t>
  </si>
  <si>
    <t xml:space="preserve">Communication </t>
  </si>
  <si>
    <t xml:space="preserve">Partenaire privés</t>
  </si>
  <si>
    <t xml:space="preserve">Frais de coordination - de production –</t>
  </si>
  <si>
    <t xml:space="preserve">Réseaux médhiatheque</t>
  </si>
  <si>
    <t xml:space="preserve">Frais administratifs </t>
  </si>
  <si>
    <t xml:space="preserve">carte adhérents</t>
  </si>
  <si>
    <t xml:space="preserve">Mise à disposition de matériel et mise à disposition des ateliers de productions chez edit et pollux</t>
  </si>
  <si>
    <t xml:space="preserve">Fonds propres</t>
  </si>
  <si>
    <t xml:space="preserve">18 localités, ,L’artiste intervient une semaine de 4 jours par localités</t>
  </si>
  <si>
    <t xml:space="preserve">3 artistes</t>
  </si>
  <si>
    <t xml:space="preserve">6 sessions par artistes</t>
  </si>
  <si>
    <t xml:space="preserve">nombre de sessions 18 (une par localité)</t>
  </si>
  <si>
    <t xml:space="preserve">4 jours par session</t>
  </si>
  <si>
    <t xml:space="preserve">72 cachets</t>
  </si>
  <si>
    <t xml:space="preserve">24 cachets par artiste  soit 6 semaines de 4 jours par artistes sur le territoire</t>
  </si>
  <si>
    <t xml:space="preserve">Nombre de jours</t>
  </si>
  <si>
    <t xml:space="preserve">Montants</t>
  </si>
  <si>
    <t xml:space="preserve">Nombre de jours animation : 250 euros charges comprises</t>
  </si>
  <si>
    <t xml:space="preserve">Performance théatrale 4 cachets</t>
  </si>
  <si>
    <t xml:space="preserve">Projection finale 2 cachets</t>
  </si>
  <si>
    <t xml:space="preserve">Accrochage, déambulation 4 cachets pour la conception et la coordination (bénévoles, habitants, participants …)</t>
  </si>
  <si>
    <t xml:space="preserve">Total production artistique</t>
  </si>
  <si>
    <t xml:space="preserve">Total régie, logistique</t>
  </si>
  <si>
    <t xml:space="preserve">par localités</t>
  </si>
  <si>
    <t xml:space="preserve">Salaires régie et assistance aux artistes Sikka 31 jours  et Dylan 31  jours</t>
  </si>
  <si>
    <t xml:space="preserve">Dylan</t>
  </si>
  <si>
    <t xml:space="preserve">Syka </t>
  </si>
  <si>
    <t xml:space="preserve">20 spots en macro (20X20) PU 50 euros</t>
  </si>
  <si>
    <t xml:space="preserve">Tirage sur papier photos et sur vynil </t>
  </si>
  <si>
    <t xml:space="preserve">Déplacements en résidence, remboursement essence</t>
  </si>
  <si>
    <t xml:space="preserve">40 trajets à 6 euros d’essence par trajet</t>
  </si>
  <si>
    <t xml:space="preserve">80 jours à 20 euros par jours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</si>
</sst>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\ [$€-40C];[RED]\-#,##0\ [$€-40C]"/>
    <numFmt numFmtId="166" formatCode="0%"/>
    <numFmt numFmtId="167" formatCode="0"/>
    <numFmt numFmtId="168" formatCode="#,##0.00\ [$€-40C];[RED]\-#,##0.00\ [$€-40C]"/>
    <numFmt numFmtId="169" formatCode="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ourier Prime"/>
      <family val="0"/>
    </font>
    <font>
      <b val="true"/>
      <sz val="10"/>
      <name val="Courier Prime"/>
      <family val="0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1C24"/>
        <bgColor rgb="FF99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52"/>
  <sheetViews>
    <sheetView showFormulas="false" showGridLines="true" showRowColHeaders="true" showZeros="true" rightToLeft="false" tabSelected="true" showOutlineSymbols="true" defaultGridColor="true" view="normal" topLeftCell="A1" colorId="64" zoomScale="86" zoomScaleNormal="86" zoomScalePageLayoutView="100" workbookViewId="0">
      <selection pane="topLeft" activeCell="C47" activeCellId="0" sqref="C4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48.14"/>
    <col collapsed="false" customWidth="true" hidden="false" outlineLevel="0" max="2" min="2" style="0" width="14.21"/>
    <col collapsed="false" customWidth="true" hidden="false" outlineLevel="0" max="4" min="4" style="0" width="12.76"/>
    <col collapsed="false" customWidth="true" hidden="false" outlineLevel="0" max="5" min="5" style="0" width="7.1"/>
    <col collapsed="false" customWidth="true" hidden="false" outlineLevel="0" max="6" min="6" style="0" width="3.39"/>
    <col collapsed="false" customWidth="true" hidden="false" outlineLevel="0" max="7" min="7" style="0" width="42.16"/>
    <col collapsed="false" customWidth="true" hidden="false" outlineLevel="0" max="11" min="11" style="0" width="8.56"/>
  </cols>
  <sheetData>
    <row r="1" customFormat="false" ht="12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L1" s="2"/>
      <c r="M1" s="2"/>
      <c r="N1" s="2"/>
      <c r="O1" s="2"/>
      <c r="P1" s="2"/>
      <c r="Q1" s="2"/>
      <c r="R1" s="2"/>
    </row>
    <row r="2" customFormat="false" ht="12.8" hidden="false" customHeight="false" outlineLevel="0" collapsed="false">
      <c r="A2" s="3" t="s">
        <v>1</v>
      </c>
      <c r="B2" s="4" t="n">
        <v>2023</v>
      </c>
      <c r="C2" s="4" t="n">
        <v>2024</v>
      </c>
      <c r="D2" s="4" t="s">
        <v>2</v>
      </c>
      <c r="E2" s="4" t="s">
        <v>3</v>
      </c>
      <c r="F2" s="5"/>
      <c r="G2" s="6" t="s">
        <v>4</v>
      </c>
      <c r="H2" s="7" t="n">
        <v>2023</v>
      </c>
      <c r="I2" s="7" t="n">
        <v>2024</v>
      </c>
      <c r="J2" s="7" t="s">
        <v>2</v>
      </c>
      <c r="K2" s="7" t="s">
        <v>3</v>
      </c>
      <c r="L2" s="2"/>
      <c r="M2" s="2"/>
      <c r="N2" s="2"/>
      <c r="O2" s="2"/>
      <c r="P2" s="2"/>
      <c r="Q2" s="2"/>
      <c r="R2" s="2"/>
    </row>
    <row r="3" customFormat="false" ht="12.8" hidden="false" customHeight="false" outlineLevel="0" collapsed="false">
      <c r="A3" s="8" t="s">
        <v>5</v>
      </c>
      <c r="B3" s="9"/>
      <c r="C3" s="9" t="n">
        <v>1000</v>
      </c>
      <c r="D3" s="9" t="n">
        <f aca="false">B3+C3</f>
        <v>1000</v>
      </c>
      <c r="E3" s="10" t="n">
        <f aca="false">D3/$D$20</f>
        <v>0.0225201555392076</v>
      </c>
      <c r="F3" s="11"/>
      <c r="G3" s="12" t="s">
        <v>6</v>
      </c>
      <c r="H3" s="9"/>
      <c r="I3" s="12"/>
      <c r="J3" s="12"/>
      <c r="K3" s="12"/>
      <c r="L3" s="2"/>
      <c r="M3" s="2"/>
      <c r="N3" s="2"/>
      <c r="O3" s="2"/>
      <c r="P3" s="2"/>
      <c r="Q3" s="2"/>
      <c r="R3" s="2"/>
    </row>
    <row r="4" customFormat="false" ht="20.85" hidden="false" customHeight="false" outlineLevel="0" collapsed="false">
      <c r="A4" s="8" t="s">
        <v>7</v>
      </c>
      <c r="B4" s="9" t="n">
        <f aca="false">C35/3</f>
        <v>6666.66666666667</v>
      </c>
      <c r="C4" s="9" t="n">
        <f aca="false">C35*2/3</f>
        <v>13333.3333333333</v>
      </c>
      <c r="D4" s="9" t="n">
        <f aca="false">B4+C4</f>
        <v>20000</v>
      </c>
      <c r="E4" s="10" t="n">
        <f aca="false">D4/$D$20</f>
        <v>0.450403110784152</v>
      </c>
      <c r="F4" s="11"/>
      <c r="G4" s="13" t="s">
        <v>8</v>
      </c>
      <c r="H4" s="9" t="n">
        <v>7400</v>
      </c>
      <c r="I4" s="9" t="n">
        <v>17600</v>
      </c>
      <c r="J4" s="9" t="n">
        <f aca="false">H4+I4</f>
        <v>25000</v>
      </c>
      <c r="K4" s="10" t="n">
        <f aca="false">J4/$J$20</f>
        <v>0.562999662200203</v>
      </c>
      <c r="L4" s="2"/>
      <c r="M4" s="2"/>
      <c r="N4" s="2"/>
      <c r="O4" s="2"/>
      <c r="P4" s="2"/>
      <c r="Q4" s="2"/>
      <c r="R4" s="2"/>
    </row>
    <row r="5" customFormat="false" ht="20.85" hidden="false" customHeight="false" outlineLevel="0" collapsed="false">
      <c r="A5" s="14" t="s">
        <v>9</v>
      </c>
      <c r="B5" s="9" t="n">
        <f aca="false">(C39+C40)/3</f>
        <v>682.666666666667</v>
      </c>
      <c r="C5" s="9" t="n">
        <f aca="false">(C39+C40)*2/3</f>
        <v>1365.33333333333</v>
      </c>
      <c r="D5" s="9" t="n">
        <f aca="false">B5+C5</f>
        <v>2048</v>
      </c>
      <c r="E5" s="10" t="n">
        <f aca="false">D5/$D$20</f>
        <v>0.0461212785442971</v>
      </c>
      <c r="F5" s="11"/>
      <c r="G5" s="12" t="s">
        <v>10</v>
      </c>
      <c r="H5" s="9" t="n">
        <v>600</v>
      </c>
      <c r="I5" s="9" t="n">
        <v>1046</v>
      </c>
      <c r="J5" s="9" t="n">
        <f aca="false">H5+I5</f>
        <v>1646</v>
      </c>
      <c r="K5" s="10" t="n">
        <f aca="false">J5/$J$20</f>
        <v>0.0370678977592613</v>
      </c>
      <c r="L5" s="2"/>
      <c r="M5" s="2"/>
      <c r="N5" s="2"/>
      <c r="O5" s="2"/>
      <c r="P5" s="2"/>
      <c r="Q5" s="2"/>
      <c r="R5" s="2"/>
    </row>
    <row r="6" customFormat="false" ht="12.8" hidden="false" customHeight="false" outlineLevel="0" collapsed="false">
      <c r="A6" s="15"/>
      <c r="B6" s="15"/>
      <c r="C6" s="15"/>
      <c r="D6" s="9"/>
      <c r="E6" s="10"/>
      <c r="F6" s="11"/>
      <c r="G6" s="12" t="s">
        <v>11</v>
      </c>
      <c r="H6" s="9"/>
      <c r="I6" s="9" t="n">
        <v>3000</v>
      </c>
      <c r="J6" s="9" t="n">
        <f aca="false">H6+I6</f>
        <v>3000</v>
      </c>
      <c r="K6" s="10" t="n">
        <f aca="false">J6/$J$20</f>
        <v>0.0675599594640243</v>
      </c>
      <c r="L6" s="2"/>
      <c r="M6" s="2"/>
      <c r="N6" s="2"/>
      <c r="O6" s="2"/>
      <c r="P6" s="2"/>
      <c r="Q6" s="2"/>
      <c r="R6" s="2"/>
    </row>
    <row r="7" customFormat="false" ht="12.8" hidden="false" customHeight="false" outlineLevel="0" collapsed="false">
      <c r="A7" s="8" t="s">
        <v>12</v>
      </c>
      <c r="B7" s="9"/>
      <c r="C7" s="9" t="n">
        <v>4700</v>
      </c>
      <c r="D7" s="9" t="n">
        <f aca="false">B7+C7</f>
        <v>4700</v>
      </c>
      <c r="E7" s="10" t="n">
        <f aca="false">D7/$D$20</f>
        <v>0.105844731034276</v>
      </c>
      <c r="F7" s="11"/>
      <c r="G7" s="12" t="s">
        <v>13</v>
      </c>
      <c r="H7" s="9"/>
      <c r="I7" s="9" t="n">
        <v>2000</v>
      </c>
      <c r="J7" s="9" t="n">
        <f aca="false">H7+I7</f>
        <v>2000</v>
      </c>
      <c r="K7" s="10" t="n">
        <f aca="false">J7/$J$20</f>
        <v>0.0450399729760162</v>
      </c>
      <c r="L7" s="2"/>
      <c r="M7" s="2"/>
      <c r="N7" s="2"/>
      <c r="O7" s="2"/>
      <c r="P7" s="2"/>
      <c r="Q7" s="2"/>
      <c r="R7" s="2"/>
    </row>
    <row r="8" customFormat="false" ht="12.8" hidden="false" customHeight="false" outlineLevel="0" collapsed="false">
      <c r="A8" s="8" t="s">
        <v>14</v>
      </c>
      <c r="B8" s="9"/>
      <c r="C8" s="9" t="n">
        <f aca="false">18*30</f>
        <v>540</v>
      </c>
      <c r="D8" s="9" t="n">
        <f aca="false">B8+C8</f>
        <v>540</v>
      </c>
      <c r="E8" s="10" t="n">
        <f aca="false">D8/$D$20</f>
        <v>0.0121608839911721</v>
      </c>
      <c r="F8" s="11"/>
      <c r="G8" s="12" t="s">
        <v>15</v>
      </c>
      <c r="H8" s="9"/>
      <c r="I8" s="9" t="n">
        <v>1000</v>
      </c>
      <c r="J8" s="9" t="n">
        <f aca="false">H8+I8</f>
        <v>1000</v>
      </c>
      <c r="K8" s="10" t="n">
        <f aca="false">J8/$J$20</f>
        <v>0.0225199864880081</v>
      </c>
      <c r="L8" s="2"/>
      <c r="M8" s="2"/>
      <c r="N8" s="2"/>
      <c r="O8" s="2"/>
      <c r="P8" s="2"/>
      <c r="Q8" s="2"/>
      <c r="R8" s="2"/>
    </row>
    <row r="9" customFormat="false" ht="12.8" hidden="false" customHeight="false" outlineLevel="0" collapsed="false">
      <c r="A9" s="8"/>
      <c r="B9" s="9"/>
      <c r="C9" s="16"/>
      <c r="D9" s="9"/>
      <c r="E9" s="10"/>
      <c r="F9" s="11"/>
      <c r="H9" s="15"/>
      <c r="I9" s="15"/>
      <c r="J9" s="9"/>
      <c r="K9" s="10"/>
      <c r="L9" s="2"/>
      <c r="M9" s="2"/>
      <c r="N9" s="2"/>
      <c r="O9" s="2"/>
      <c r="P9" s="2"/>
      <c r="Q9" s="2"/>
      <c r="R9" s="2"/>
    </row>
    <row r="10" customFormat="false" ht="12.8" hidden="false" customHeight="false" outlineLevel="0" collapsed="false">
      <c r="A10" s="8" t="s">
        <v>16</v>
      </c>
      <c r="B10" s="9"/>
      <c r="C10" s="9" t="n">
        <v>950</v>
      </c>
      <c r="D10" s="9" t="n">
        <f aca="false">B10+C10</f>
        <v>950</v>
      </c>
      <c r="E10" s="10" t="n">
        <f aca="false">D10/$D$20</f>
        <v>0.0213941477622472</v>
      </c>
      <c r="F10" s="11"/>
      <c r="G10" s="12"/>
      <c r="H10" s="9"/>
      <c r="I10" s="9"/>
      <c r="J10" s="9"/>
      <c r="K10" s="10"/>
      <c r="L10" s="2"/>
      <c r="M10" s="2"/>
      <c r="N10" s="2"/>
      <c r="O10" s="2"/>
      <c r="P10" s="2"/>
      <c r="Q10" s="2"/>
      <c r="R10" s="2"/>
    </row>
    <row r="11" customFormat="false" ht="12.8" hidden="false" customHeight="false" outlineLevel="0" collapsed="false">
      <c r="A11" s="8" t="s">
        <v>17</v>
      </c>
      <c r="B11" s="9" t="n">
        <v>240</v>
      </c>
      <c r="C11" s="9" t="n">
        <v>240</v>
      </c>
      <c r="D11" s="9" t="n">
        <f aca="false">B11+C11</f>
        <v>480</v>
      </c>
      <c r="E11" s="10" t="n">
        <f aca="false">D11/$D$20</f>
        <v>0.0108096746588196</v>
      </c>
      <c r="F11" s="11"/>
      <c r="G11" s="12"/>
      <c r="H11" s="9"/>
      <c r="I11" s="9"/>
      <c r="J11" s="9"/>
      <c r="K11" s="10"/>
      <c r="L11" s="2"/>
      <c r="M11" s="2"/>
      <c r="N11" s="2"/>
      <c r="O11" s="2"/>
      <c r="P11" s="2"/>
      <c r="Q11" s="2"/>
      <c r="R11" s="2"/>
    </row>
    <row r="12" customFormat="false" ht="12.8" hidden="false" customHeight="false" outlineLevel="0" collapsed="false">
      <c r="A12" s="17" t="s">
        <v>18</v>
      </c>
      <c r="B12" s="9" t="n">
        <v>600</v>
      </c>
      <c r="C12" s="9" t="n">
        <v>1000</v>
      </c>
      <c r="D12" s="9" t="n">
        <f aca="false">B12+C12</f>
        <v>1600</v>
      </c>
      <c r="E12" s="10" t="n">
        <f aca="false">D12/$D$20</f>
        <v>0.0360322488627321</v>
      </c>
      <c r="F12" s="11"/>
      <c r="G12" s="12"/>
      <c r="H12" s="9"/>
      <c r="I12" s="9"/>
      <c r="J12" s="9"/>
      <c r="K12" s="10"/>
      <c r="L12" s="2"/>
      <c r="M12" s="2"/>
      <c r="N12" s="2"/>
      <c r="O12" s="2"/>
      <c r="P12" s="2"/>
      <c r="Q12" s="2"/>
      <c r="R12" s="2"/>
    </row>
    <row r="13" customFormat="false" ht="12.8" hidden="false" customHeight="false" outlineLevel="0" collapsed="false">
      <c r="A13" s="8" t="s">
        <v>19</v>
      </c>
      <c r="B13" s="9" t="n">
        <v>750</v>
      </c>
      <c r="C13" s="9" t="n">
        <v>750</v>
      </c>
      <c r="D13" s="9" t="n">
        <f aca="false">B13+C13</f>
        <v>1500</v>
      </c>
      <c r="E13" s="10" t="n">
        <f aca="false">D13/$D$20</f>
        <v>0.0337802333088114</v>
      </c>
      <c r="F13" s="11"/>
      <c r="G13" s="12" t="s">
        <v>20</v>
      </c>
      <c r="H13" s="9" t="n">
        <v>1000</v>
      </c>
      <c r="I13" s="9"/>
      <c r="J13" s="9" t="n">
        <f aca="false">H13+I13</f>
        <v>1000</v>
      </c>
      <c r="K13" s="10" t="n">
        <f aca="false">J13/$J$20</f>
        <v>0.0225199864880081</v>
      </c>
      <c r="L13" s="2"/>
      <c r="M13" s="2"/>
      <c r="N13" s="2"/>
      <c r="O13" s="2"/>
      <c r="P13" s="2"/>
      <c r="Q13" s="2"/>
      <c r="R13" s="2"/>
    </row>
    <row r="14" customFormat="false" ht="12.8" hidden="false" customHeight="false" outlineLevel="0" collapsed="false">
      <c r="A14" s="14" t="s">
        <v>21</v>
      </c>
      <c r="B14" s="9" t="n">
        <f aca="false">4/3*2*250</f>
        <v>666.666666666667</v>
      </c>
      <c r="C14" s="9" t="n">
        <v>320</v>
      </c>
      <c r="D14" s="9" t="n">
        <f aca="false">B14+C14</f>
        <v>986.666666666667</v>
      </c>
      <c r="E14" s="10" t="n">
        <f aca="false">D14/$D$20</f>
        <v>0.0222198867986848</v>
      </c>
      <c r="F14" s="11"/>
      <c r="G14" s="12" t="s">
        <v>22</v>
      </c>
      <c r="H14" s="9" t="n">
        <v>1056</v>
      </c>
      <c r="I14" s="9"/>
      <c r="J14" s="9" t="n">
        <f aca="false">H14+I14</f>
        <v>1056</v>
      </c>
      <c r="K14" s="10" t="n">
        <f aca="false">J14/$J$20</f>
        <v>0.0237811057313366</v>
      </c>
      <c r="L14" s="2"/>
      <c r="M14" s="2"/>
      <c r="N14" s="2"/>
      <c r="O14" s="2"/>
      <c r="P14" s="2"/>
      <c r="Q14" s="2"/>
      <c r="R14" s="2"/>
    </row>
    <row r="15" customFormat="false" ht="12.8" hidden="false" customHeight="false" outlineLevel="0" collapsed="false">
      <c r="A15" s="8" t="s">
        <v>23</v>
      </c>
      <c r="B15" s="9" t="n">
        <v>750</v>
      </c>
      <c r="C15" s="9" t="n">
        <v>750</v>
      </c>
      <c r="D15" s="9" t="n">
        <f aca="false">B15+C15</f>
        <v>1500</v>
      </c>
      <c r="E15" s="10" t="n">
        <f aca="false">D15/$D$20</f>
        <v>0.0337802333088114</v>
      </c>
      <c r="F15" s="11"/>
      <c r="G15" s="12" t="s">
        <v>24</v>
      </c>
      <c r="H15" s="9" t="n">
        <v>300</v>
      </c>
      <c r="I15" s="9" t="n">
        <v>303</v>
      </c>
      <c r="J15" s="9" t="n">
        <f aca="false">H15+I15</f>
        <v>603</v>
      </c>
      <c r="K15" s="10" t="n">
        <f aca="false">J15/$J$20</f>
        <v>0.0135795518522689</v>
      </c>
      <c r="L15" s="2"/>
      <c r="M15" s="2"/>
      <c r="N15" s="2"/>
      <c r="O15" s="2"/>
      <c r="P15" s="2"/>
      <c r="Q15" s="2"/>
      <c r="R15" s="2"/>
    </row>
    <row r="16" customFormat="false" ht="35.75" hidden="false" customHeight="true" outlineLevel="0" collapsed="false">
      <c r="A16" s="14" t="s">
        <v>25</v>
      </c>
      <c r="B16" s="9" t="n">
        <v>2700</v>
      </c>
      <c r="C16" s="9" t="n">
        <v>6400</v>
      </c>
      <c r="D16" s="9" t="n">
        <f aca="false">B16+C16</f>
        <v>9100</v>
      </c>
      <c r="E16" s="10" t="n">
        <f aca="false">D16/$D$20</f>
        <v>0.204933415406789</v>
      </c>
      <c r="F16" s="11"/>
      <c r="G16" s="12" t="s">
        <v>26</v>
      </c>
      <c r="H16" s="9" t="n">
        <v>2700</v>
      </c>
      <c r="I16" s="9" t="n">
        <v>6400</v>
      </c>
      <c r="J16" s="9" t="n">
        <f aca="false">H16+I16</f>
        <v>9100</v>
      </c>
      <c r="K16" s="10" t="n">
        <f aca="false">J16/$J$20</f>
        <v>0.204931877040874</v>
      </c>
      <c r="L16" s="2"/>
      <c r="M16" s="2"/>
      <c r="N16" s="2"/>
      <c r="O16" s="2"/>
      <c r="P16" s="2"/>
      <c r="Q16" s="2"/>
      <c r="R16" s="2"/>
    </row>
    <row r="17" customFormat="false" ht="12.8" hidden="false" customHeight="false" outlineLevel="0" collapsed="false">
      <c r="A17" s="15"/>
      <c r="B17" s="15"/>
      <c r="D17" s="9"/>
      <c r="E17" s="10"/>
      <c r="F17" s="11"/>
      <c r="G17" s="12"/>
      <c r="H17" s="9"/>
      <c r="I17" s="9"/>
      <c r="J17" s="9"/>
      <c r="K17" s="9"/>
      <c r="L17" s="2"/>
      <c r="M17" s="2"/>
      <c r="N17" s="2"/>
      <c r="O17" s="2"/>
      <c r="P17" s="2"/>
      <c r="Q17" s="2"/>
      <c r="R17" s="2"/>
    </row>
    <row r="18" customFormat="false" ht="12.8" hidden="false" customHeight="false" outlineLevel="0" collapsed="false">
      <c r="A18" s="8"/>
      <c r="B18" s="9"/>
      <c r="C18" s="9"/>
      <c r="D18" s="9"/>
      <c r="E18" s="10"/>
      <c r="F18" s="11"/>
      <c r="G18" s="12"/>
      <c r="H18" s="9"/>
      <c r="I18" s="9"/>
      <c r="J18" s="9"/>
      <c r="K18" s="9"/>
      <c r="L18" s="2"/>
      <c r="M18" s="2"/>
      <c r="N18" s="2"/>
      <c r="O18" s="2"/>
      <c r="P18" s="2"/>
      <c r="Q18" s="2"/>
      <c r="R18" s="2"/>
    </row>
    <row r="19" customFormat="false" ht="12.8" hidden="false" customHeight="false" outlineLevel="0" collapsed="false">
      <c r="A19" s="8"/>
      <c r="B19" s="9"/>
      <c r="C19" s="9"/>
      <c r="D19" s="9"/>
      <c r="E19" s="10"/>
      <c r="F19" s="11"/>
      <c r="G19" s="12"/>
      <c r="H19" s="9"/>
      <c r="I19" s="9"/>
      <c r="J19" s="9"/>
      <c r="K19" s="9"/>
      <c r="L19" s="2"/>
      <c r="M19" s="2"/>
      <c r="N19" s="2"/>
      <c r="O19" s="2"/>
      <c r="P19" s="2"/>
      <c r="Q19" s="2"/>
      <c r="R19" s="2"/>
    </row>
    <row r="20" customFormat="false" ht="12.8" hidden="false" customHeight="false" outlineLevel="0" collapsed="false">
      <c r="A20" s="18" t="s">
        <v>2</v>
      </c>
      <c r="B20" s="19" t="n">
        <f aca="false">SUM(B3:B19)</f>
        <v>13056</v>
      </c>
      <c r="C20" s="19" t="n">
        <f aca="false">SUM(C3:C19)</f>
        <v>31348.6666666667</v>
      </c>
      <c r="D20" s="19" t="n">
        <f aca="false">B20+C20</f>
        <v>44404.6666666667</v>
      </c>
      <c r="E20" s="20" t="n">
        <f aca="false">SUM(E3:E19)</f>
        <v>1</v>
      </c>
      <c r="F20" s="21"/>
      <c r="G20" s="22" t="s">
        <v>2</v>
      </c>
      <c r="H20" s="19" t="n">
        <f aca="false">SUM(H3:H19)</f>
        <v>13056</v>
      </c>
      <c r="I20" s="19" t="n">
        <f aca="false">SUM(I3:I19)</f>
        <v>31349</v>
      </c>
      <c r="J20" s="19" t="n">
        <f aca="false">SUM(J3:J19)</f>
        <v>44405</v>
      </c>
      <c r="K20" s="20" t="n">
        <f aca="false">SUM(K3:K19)</f>
        <v>1</v>
      </c>
      <c r="L20" s="2"/>
      <c r="M20" s="2"/>
      <c r="N20" s="2"/>
      <c r="O20" s="2"/>
      <c r="P20" s="2"/>
      <c r="Q20" s="2"/>
      <c r="R20" s="2"/>
    </row>
    <row r="21" customFormat="false" ht="12.8" hidden="false" customHeight="false" outlineLevel="0" collapsed="false">
      <c r="A21" s="2"/>
      <c r="B21" s="23"/>
      <c r="C21" s="23"/>
      <c r="D21" s="2"/>
      <c r="E21" s="2"/>
      <c r="H21" s="24"/>
      <c r="I21" s="24"/>
      <c r="J21" s="25"/>
      <c r="K21" s="25"/>
      <c r="L21" s="2"/>
      <c r="M21" s="2"/>
      <c r="N21" s="2"/>
      <c r="O21" s="2"/>
      <c r="P21" s="2"/>
      <c r="Q21" s="2"/>
      <c r="R21" s="2"/>
    </row>
    <row r="22" customFormat="false" ht="12.8" hidden="false" customHeight="false" outlineLevel="0" collapsed="false">
      <c r="B22" s="26"/>
      <c r="C22" s="27"/>
      <c r="D22" s="27"/>
      <c r="E22" s="27"/>
      <c r="L22" s="2"/>
      <c r="M22" s="2"/>
      <c r="N22" s="2"/>
      <c r="O22" s="2"/>
      <c r="P22" s="2"/>
      <c r="Q22" s="2"/>
      <c r="R22" s="2"/>
    </row>
    <row r="23" customFormat="false" ht="12.8" hidden="false" customHeight="false" outlineLevel="0" collapsed="false">
      <c r="L23" s="2"/>
      <c r="M23" s="2"/>
      <c r="N23" s="2"/>
      <c r="O23" s="2"/>
      <c r="P23" s="2"/>
      <c r="Q23" s="2"/>
      <c r="R23" s="2"/>
    </row>
    <row r="24" customFormat="false" ht="12.8" hidden="false" customHeight="false" outlineLevel="0" collapsed="false">
      <c r="A24" s="28" t="s">
        <v>27</v>
      </c>
      <c r="L24" s="2"/>
      <c r="M24" s="2"/>
      <c r="N24" s="2"/>
      <c r="O24" s="2"/>
      <c r="P24" s="2"/>
      <c r="Q24" s="2"/>
      <c r="R24" s="2"/>
    </row>
    <row r="25" customFormat="false" ht="12.8" hidden="false" customHeight="false" outlineLevel="0" collapsed="false">
      <c r="A25" s="0" t="s">
        <v>28</v>
      </c>
      <c r="L25" s="2"/>
      <c r="M25" s="2"/>
      <c r="N25" s="2"/>
      <c r="O25" s="2"/>
      <c r="P25" s="2"/>
      <c r="Q25" s="2"/>
      <c r="R25" s="2"/>
    </row>
    <row r="26" customFormat="false" ht="12.8" hidden="false" customHeight="false" outlineLevel="0" collapsed="false">
      <c r="A26" s="0" t="s">
        <v>29</v>
      </c>
      <c r="L26" s="2"/>
      <c r="M26" s="2"/>
      <c r="N26" s="2"/>
      <c r="O26" s="2"/>
      <c r="P26" s="2"/>
      <c r="Q26" s="2"/>
      <c r="R26" s="2"/>
    </row>
    <row r="27" customFormat="false" ht="12.8" hidden="false" customHeight="false" outlineLevel="0" collapsed="false">
      <c r="A27" s="0" t="s">
        <v>30</v>
      </c>
      <c r="L27" s="2"/>
      <c r="M27" s="2"/>
      <c r="N27" s="2"/>
      <c r="O27" s="2"/>
      <c r="P27" s="2"/>
      <c r="Q27" s="2"/>
      <c r="R27" s="2"/>
    </row>
    <row r="28" customFormat="false" ht="12.8" hidden="false" customHeight="false" outlineLevel="0" collapsed="false">
      <c r="A28" s="0" t="s">
        <v>31</v>
      </c>
      <c r="L28" s="2"/>
      <c r="M28" s="2"/>
      <c r="N28" s="2"/>
      <c r="O28" s="2"/>
      <c r="P28" s="2"/>
      <c r="Q28" s="2"/>
      <c r="R28" s="2"/>
    </row>
    <row r="29" customFormat="false" ht="12.8" hidden="false" customHeight="false" outlineLevel="0" collapsed="false">
      <c r="A29" s="0" t="s">
        <v>32</v>
      </c>
      <c r="L29" s="2"/>
      <c r="M29" s="2"/>
      <c r="N29" s="2"/>
      <c r="O29" s="2"/>
      <c r="P29" s="2"/>
      <c r="Q29" s="2"/>
      <c r="R29" s="2"/>
    </row>
    <row r="30" customFormat="false" ht="23.85" hidden="false" customHeight="false" outlineLevel="0" collapsed="false">
      <c r="A30" s="29" t="s">
        <v>33</v>
      </c>
      <c r="B30" s="0" t="s">
        <v>34</v>
      </c>
      <c r="C30" s="0" t="s">
        <v>35</v>
      </c>
      <c r="L30" s="2"/>
      <c r="M30" s="2"/>
      <c r="N30" s="2"/>
      <c r="O30" s="2"/>
      <c r="P30" s="2"/>
      <c r="Q30" s="2"/>
      <c r="R30" s="2"/>
    </row>
    <row r="31" customFormat="false" ht="12.8" hidden="false" customHeight="false" outlineLevel="0" collapsed="false">
      <c r="A31" s="0" t="s">
        <v>36</v>
      </c>
      <c r="B31" s="0" t="n">
        <f aca="false">4*18</f>
        <v>72</v>
      </c>
      <c r="C31" s="28" t="n">
        <f aca="false">72*250</f>
        <v>18000</v>
      </c>
      <c r="D31" s="28"/>
      <c r="E31" s="28"/>
      <c r="L31" s="2"/>
      <c r="M31" s="2"/>
      <c r="N31" s="2"/>
      <c r="O31" s="2"/>
      <c r="P31" s="2"/>
      <c r="Q31" s="2"/>
      <c r="R31" s="2"/>
    </row>
    <row r="32" customFormat="false" ht="12.8" hidden="false" customHeight="false" outlineLevel="0" collapsed="false">
      <c r="A32" s="0" t="s">
        <v>37</v>
      </c>
      <c r="B32" s="0" t="n">
        <v>4</v>
      </c>
      <c r="C32" s="28" t="n">
        <f aca="false">B32*250</f>
        <v>1000</v>
      </c>
      <c r="D32" s="28"/>
      <c r="E32" s="28"/>
      <c r="L32" s="2"/>
      <c r="M32" s="2"/>
      <c r="N32" s="2"/>
      <c r="O32" s="2"/>
      <c r="P32" s="2"/>
      <c r="Q32" s="2"/>
      <c r="R32" s="2"/>
    </row>
    <row r="33" customFormat="false" ht="12.8" hidden="false" customHeight="false" outlineLevel="0" collapsed="false">
      <c r="A33" s="0" t="s">
        <v>38</v>
      </c>
      <c r="B33" s="0" t="n">
        <v>2</v>
      </c>
      <c r="C33" s="28" t="n">
        <f aca="false">2*250</f>
        <v>500</v>
      </c>
      <c r="D33" s="28"/>
      <c r="E33" s="28"/>
      <c r="L33" s="2"/>
      <c r="M33" s="2"/>
      <c r="N33" s="2"/>
      <c r="O33" s="2"/>
      <c r="P33" s="2"/>
      <c r="Q33" s="2"/>
      <c r="R33" s="2"/>
    </row>
    <row r="34" customFormat="false" ht="23.85" hidden="false" customHeight="false" outlineLevel="0" collapsed="false">
      <c r="A34" s="29" t="s">
        <v>39</v>
      </c>
      <c r="B34" s="0" t="n">
        <v>2</v>
      </c>
      <c r="C34" s="28" t="n">
        <f aca="false">2*250</f>
        <v>500</v>
      </c>
      <c r="D34" s="28"/>
      <c r="E34" s="28"/>
      <c r="L34" s="2"/>
      <c r="M34" s="2"/>
      <c r="N34" s="2"/>
      <c r="O34" s="2"/>
      <c r="P34" s="2"/>
      <c r="Q34" s="2"/>
      <c r="R34" s="2"/>
    </row>
    <row r="35" customFormat="false" ht="12.8" hidden="false" customHeight="false" outlineLevel="0" collapsed="false">
      <c r="A35" s="30" t="s">
        <v>40</v>
      </c>
      <c r="B35" s="30" t="n">
        <f aca="false">SUM(B31:B34)</f>
        <v>80</v>
      </c>
      <c r="C35" s="31" t="n">
        <f aca="false">SUM(C31:C34)</f>
        <v>20000</v>
      </c>
      <c r="D35" s="31"/>
      <c r="E35" s="31"/>
      <c r="L35" s="2"/>
      <c r="M35" s="2"/>
      <c r="N35" s="2"/>
      <c r="O35" s="2"/>
      <c r="P35" s="2"/>
      <c r="Q35" s="2"/>
      <c r="R35" s="2"/>
    </row>
    <row r="36" customFormat="false" ht="12.8" hidden="false" customHeight="false" outlineLevel="0" collapsed="false">
      <c r="A36" s="0" t="s">
        <v>41</v>
      </c>
      <c r="B36" s="0" t="n">
        <v>62</v>
      </c>
      <c r="C36" s="28" t="n">
        <f aca="false">C39+C40</f>
        <v>2048</v>
      </c>
      <c r="D36" s="28"/>
      <c r="E36" s="28"/>
      <c r="L36" s="2"/>
      <c r="M36" s="2"/>
      <c r="N36" s="2"/>
      <c r="O36" s="2"/>
      <c r="P36" s="2"/>
      <c r="Q36" s="2"/>
      <c r="R36" s="2"/>
    </row>
    <row r="37" customFormat="false" ht="12.8" hidden="false" customHeight="false" outlineLevel="0" collapsed="false">
      <c r="A37" s="0" t="s">
        <v>42</v>
      </c>
      <c r="B37" s="32" t="n">
        <f aca="false">(B35+B36)/18</f>
        <v>7.88888888888889</v>
      </c>
      <c r="C37" s="28" t="n">
        <f aca="false">(C35+C36)/18</f>
        <v>1224.88888888889</v>
      </c>
      <c r="D37" s="28"/>
      <c r="E37" s="28"/>
      <c r="L37" s="2"/>
      <c r="M37" s="2"/>
      <c r="N37" s="2"/>
      <c r="O37" s="2"/>
      <c r="P37" s="2"/>
      <c r="Q37" s="2"/>
      <c r="R37" s="2"/>
    </row>
    <row r="38" customFormat="false" ht="23.85" hidden="false" customHeight="false" outlineLevel="0" collapsed="false">
      <c r="A38" s="29" t="s">
        <v>43</v>
      </c>
      <c r="L38" s="2"/>
      <c r="M38" s="2"/>
      <c r="N38" s="2"/>
      <c r="O38" s="2"/>
      <c r="P38" s="2"/>
      <c r="Q38" s="2"/>
      <c r="R38" s="2"/>
    </row>
    <row r="39" customFormat="false" ht="12.8" hidden="false" customHeight="false" outlineLevel="0" collapsed="false">
      <c r="A39" s="0" t="s">
        <v>44</v>
      </c>
      <c r="C39" s="0" t="n">
        <f aca="false">1158</f>
        <v>1158</v>
      </c>
      <c r="L39" s="2"/>
      <c r="M39" s="2"/>
      <c r="N39" s="2"/>
      <c r="O39" s="2"/>
      <c r="P39" s="2"/>
      <c r="Q39" s="2"/>
      <c r="R39" s="2"/>
    </row>
    <row r="40" customFormat="false" ht="12.8" hidden="false" customHeight="false" outlineLevel="0" collapsed="false">
      <c r="A40" s="0" t="s">
        <v>45</v>
      </c>
      <c r="C40" s="0" t="n">
        <f aca="false">890</f>
        <v>890</v>
      </c>
      <c r="L40" s="2"/>
      <c r="M40" s="2"/>
      <c r="N40" s="2"/>
      <c r="O40" s="2"/>
      <c r="P40" s="2"/>
      <c r="Q40" s="2"/>
      <c r="R40" s="2"/>
    </row>
    <row r="41" customFormat="false" ht="12.8" hidden="false" customHeight="false" outlineLevel="0" collapsed="false">
      <c r="A41" s="0" t="s">
        <v>46</v>
      </c>
      <c r="C41" s="0" t="n">
        <v>800</v>
      </c>
      <c r="L41" s="2"/>
      <c r="M41" s="2"/>
      <c r="N41" s="2"/>
      <c r="O41" s="2"/>
      <c r="P41" s="2"/>
      <c r="Q41" s="2"/>
      <c r="R41" s="2"/>
    </row>
    <row r="42" customFormat="false" ht="12.8" hidden="false" customHeight="false" outlineLevel="0" collapsed="false">
      <c r="A42" s="0" t="s">
        <v>47</v>
      </c>
      <c r="C42" s="33" t="n">
        <v>3000</v>
      </c>
      <c r="D42" s="33"/>
      <c r="E42" s="33"/>
      <c r="L42" s="2"/>
      <c r="M42" s="2"/>
      <c r="N42" s="2"/>
      <c r="O42" s="2"/>
      <c r="P42" s="2"/>
      <c r="Q42" s="2"/>
      <c r="R42" s="2"/>
    </row>
    <row r="43" customFormat="false" ht="12.8" hidden="false" customHeight="false" outlineLevel="0" collapsed="false">
      <c r="L43" s="2"/>
      <c r="M43" s="2"/>
      <c r="N43" s="2"/>
      <c r="O43" s="2"/>
      <c r="P43" s="2"/>
      <c r="Q43" s="2"/>
      <c r="R43" s="2"/>
    </row>
    <row r="44" customFormat="false" ht="12.8" hidden="false" customHeight="false" outlineLevel="0" collapsed="false">
      <c r="A44" s="0" t="s">
        <v>48</v>
      </c>
      <c r="L44" s="2"/>
      <c r="M44" s="2"/>
      <c r="N44" s="2"/>
      <c r="O44" s="2"/>
      <c r="P44" s="2"/>
      <c r="Q44" s="2"/>
      <c r="R44" s="2"/>
    </row>
    <row r="45" customFormat="false" ht="12.8" hidden="false" customHeight="false" outlineLevel="0" collapsed="false">
      <c r="A45" s="0" t="s">
        <v>49</v>
      </c>
      <c r="B45" s="0" t="n">
        <v>40</v>
      </c>
      <c r="C45" s="0" t="n">
        <f aca="false">6*40</f>
        <v>240</v>
      </c>
      <c r="L45" s="2"/>
      <c r="M45" s="2"/>
      <c r="N45" s="2"/>
      <c r="O45" s="2"/>
      <c r="P45" s="2"/>
      <c r="Q45" s="2"/>
      <c r="R45" s="2"/>
    </row>
    <row r="46" customFormat="false" ht="12.8" hidden="false" customHeight="false" outlineLevel="0" collapsed="false">
      <c r="A46" s="0" t="s">
        <v>18</v>
      </c>
      <c r="L46" s="2"/>
      <c r="M46" s="2"/>
      <c r="N46" s="2"/>
      <c r="O46" s="2"/>
      <c r="P46" s="2"/>
      <c r="Q46" s="2"/>
      <c r="R46" s="2"/>
    </row>
    <row r="47" customFormat="false" ht="12.8" hidden="false" customHeight="false" outlineLevel="0" collapsed="false">
      <c r="A47" s="0" t="s">
        <v>50</v>
      </c>
      <c r="B47" s="0" t="n">
        <v>80</v>
      </c>
      <c r="C47" s="0" t="n">
        <f aca="false">B47*20</f>
        <v>1600</v>
      </c>
      <c r="L47" s="2"/>
      <c r="M47" s="2"/>
      <c r="N47" s="2"/>
      <c r="O47" s="2"/>
      <c r="P47" s="2"/>
      <c r="Q47" s="2"/>
      <c r="R47" s="2"/>
    </row>
    <row r="48" customFormat="false" ht="12.8" hidden="false" customHeight="false" outlineLevel="0" collapsed="false">
      <c r="L48" s="2"/>
      <c r="M48" s="2"/>
      <c r="N48" s="2"/>
      <c r="O48" s="2"/>
      <c r="P48" s="2"/>
      <c r="Q48" s="2"/>
      <c r="R48" s="2"/>
    </row>
    <row r="49" customFormat="false" ht="12.8" hidden="false" customHeight="false" outlineLevel="0" collapsed="false">
      <c r="L49" s="2"/>
      <c r="M49" s="2"/>
      <c r="N49" s="2"/>
      <c r="O49" s="2"/>
      <c r="P49" s="2"/>
      <c r="Q49" s="2"/>
      <c r="R49" s="2"/>
    </row>
    <row r="50" customFormat="false" ht="12.8" hidden="false" customHeight="false" outlineLevel="0" collapsed="false">
      <c r="L50" s="2"/>
      <c r="M50" s="2"/>
      <c r="N50" s="2"/>
      <c r="O50" s="2"/>
      <c r="P50" s="2"/>
      <c r="Q50" s="2"/>
      <c r="R50" s="2"/>
    </row>
    <row r="51" customFormat="false" ht="12.8" hidden="false" customHeight="false" outlineLevel="0" collapsed="false">
      <c r="L51" s="2"/>
      <c r="M51" s="2"/>
      <c r="N51" s="2"/>
      <c r="O51" s="2"/>
      <c r="P51" s="2"/>
      <c r="Q51" s="2"/>
      <c r="R51" s="2"/>
    </row>
    <row r="52" customFormat="false" ht="12.8" hidden="false" customHeight="false" outlineLevel="0" collapsed="false">
      <c r="L52" s="2"/>
      <c r="M52" s="2"/>
      <c r="N52" s="2"/>
      <c r="O52" s="2"/>
      <c r="P52" s="2"/>
      <c r="Q52" s="2"/>
      <c r="R52" s="2"/>
    </row>
    <row r="53" customFormat="false" ht="12.8" hidden="false" customHeight="false" outlineLevel="0" collapsed="false">
      <c r="L53" s="2"/>
      <c r="M53" s="2"/>
      <c r="N53" s="2"/>
      <c r="O53" s="2"/>
      <c r="P53" s="2"/>
      <c r="Q53" s="2"/>
      <c r="R53" s="2"/>
    </row>
    <row r="54" customFormat="false" ht="12.8" hidden="false" customHeight="false" outlineLevel="0" collapsed="false">
      <c r="L54" s="2"/>
      <c r="M54" s="2"/>
      <c r="N54" s="2"/>
      <c r="O54" s="2"/>
      <c r="P54" s="2"/>
      <c r="Q54" s="2"/>
      <c r="R54" s="2"/>
    </row>
    <row r="55" customFormat="false" ht="12.8" hidden="false" customHeight="false" outlineLevel="0" collapsed="false">
      <c r="L55" s="2"/>
      <c r="M55" s="2"/>
      <c r="N55" s="2"/>
      <c r="O55" s="2"/>
      <c r="P55" s="2"/>
      <c r="Q55" s="2"/>
      <c r="R55" s="2"/>
    </row>
    <row r="56" customFormat="false" ht="12.8" hidden="false" customHeight="false" outlineLevel="0" collapsed="false">
      <c r="L56" s="2"/>
      <c r="M56" s="2"/>
      <c r="N56" s="2"/>
      <c r="O56" s="2"/>
      <c r="P56" s="2"/>
      <c r="Q56" s="2"/>
      <c r="R56" s="2"/>
    </row>
    <row r="57" customFormat="false" ht="12.8" hidden="false" customHeight="false" outlineLevel="0" collapsed="false">
      <c r="L57" s="2"/>
      <c r="M57" s="2"/>
      <c r="N57" s="2"/>
      <c r="O57" s="2"/>
      <c r="P57" s="2"/>
      <c r="Q57" s="2"/>
      <c r="R57" s="2"/>
    </row>
    <row r="58" customFormat="false" ht="12.8" hidden="false" customHeight="false" outlineLevel="0" collapsed="false">
      <c r="L58" s="2"/>
      <c r="M58" s="2"/>
      <c r="N58" s="2"/>
      <c r="O58" s="2"/>
      <c r="P58" s="2"/>
      <c r="Q58" s="2"/>
      <c r="R58" s="2"/>
    </row>
    <row r="59" customFormat="false" ht="12.8" hidden="false" customHeight="false" outlineLevel="0" collapsed="false">
      <c r="L59" s="2"/>
      <c r="M59" s="2"/>
      <c r="N59" s="2"/>
      <c r="O59" s="2"/>
      <c r="P59" s="2"/>
      <c r="Q59" s="2"/>
      <c r="R59" s="2"/>
    </row>
    <row r="60" customFormat="false" ht="12.8" hidden="false" customHeight="false" outlineLevel="0" collapsed="false">
      <c r="L60" s="2"/>
      <c r="M60" s="2"/>
      <c r="N60" s="2"/>
      <c r="O60" s="2"/>
      <c r="P60" s="2"/>
      <c r="Q60" s="2"/>
      <c r="R60" s="2"/>
    </row>
    <row r="61" customFormat="false" ht="12.8" hidden="false" customHeight="false" outlineLevel="0" collapsed="false">
      <c r="L61" s="2"/>
      <c r="M61" s="2"/>
      <c r="N61" s="2"/>
      <c r="O61" s="2"/>
      <c r="P61" s="2"/>
      <c r="Q61" s="2"/>
      <c r="R61" s="2"/>
    </row>
    <row r="62" customFormat="false" ht="12.8" hidden="false" customHeight="false" outlineLevel="0" collapsed="false">
      <c r="L62" s="2"/>
      <c r="M62" s="2"/>
      <c r="N62" s="2"/>
      <c r="O62" s="2"/>
      <c r="P62" s="2"/>
      <c r="Q62" s="2"/>
      <c r="R62" s="2"/>
    </row>
    <row r="63" customFormat="false" ht="12.8" hidden="false" customHeight="false" outlineLevel="0" collapsed="false">
      <c r="L63" s="2"/>
      <c r="M63" s="2"/>
      <c r="N63" s="2"/>
      <c r="O63" s="2"/>
      <c r="P63" s="2"/>
      <c r="Q63" s="2"/>
      <c r="R63" s="2"/>
    </row>
    <row r="64" customFormat="false" ht="12.8" hidden="false" customHeight="false" outlineLevel="0" collapsed="false">
      <c r="L64" s="2"/>
      <c r="M64" s="2"/>
      <c r="N64" s="2"/>
      <c r="O64" s="2"/>
      <c r="P64" s="2"/>
      <c r="Q64" s="2"/>
      <c r="R64" s="2"/>
    </row>
    <row r="65" customFormat="false" ht="12.8" hidden="false" customHeight="false" outlineLevel="0" collapsed="false">
      <c r="L65" s="2"/>
      <c r="M65" s="2"/>
      <c r="N65" s="2"/>
      <c r="O65" s="2"/>
      <c r="P65" s="2"/>
      <c r="Q65" s="2"/>
      <c r="R65" s="2"/>
    </row>
    <row r="66" customFormat="false" ht="12.8" hidden="false" customHeight="false" outlineLevel="0" collapsed="false">
      <c r="L66" s="2"/>
      <c r="M66" s="2"/>
      <c r="N66" s="2"/>
      <c r="O66" s="2"/>
      <c r="P66" s="2"/>
      <c r="Q66" s="2"/>
      <c r="R66" s="2"/>
    </row>
    <row r="67" customFormat="false" ht="12.8" hidden="false" customHeight="false" outlineLevel="0" collapsed="false">
      <c r="L67" s="2"/>
      <c r="M67" s="2"/>
      <c r="N67" s="2"/>
      <c r="O67" s="2"/>
      <c r="P67" s="2"/>
      <c r="Q67" s="2"/>
      <c r="R67" s="2"/>
    </row>
    <row r="68" customFormat="false" ht="12.8" hidden="false" customHeight="false" outlineLevel="0" collapsed="false">
      <c r="L68" s="2"/>
      <c r="M68" s="2"/>
      <c r="N68" s="2"/>
      <c r="O68" s="2"/>
      <c r="P68" s="2"/>
      <c r="Q68" s="2"/>
      <c r="R68" s="2"/>
    </row>
    <row r="69" customFormat="false" ht="12.8" hidden="false" customHeight="false" outlineLevel="0" collapsed="false">
      <c r="L69" s="2"/>
      <c r="M69" s="2"/>
      <c r="N69" s="2"/>
      <c r="O69" s="2"/>
      <c r="P69" s="2"/>
      <c r="Q69" s="2"/>
      <c r="R69" s="2"/>
    </row>
    <row r="70" customFormat="false" ht="12.8" hidden="false" customHeight="false" outlineLevel="0" collapsed="false">
      <c r="L70" s="2"/>
      <c r="M70" s="2"/>
      <c r="N70" s="2"/>
      <c r="O70" s="2"/>
      <c r="P70" s="2"/>
      <c r="Q70" s="2"/>
      <c r="R70" s="2"/>
    </row>
    <row r="71" customFormat="false" ht="12.8" hidden="false" customHeight="false" outlineLevel="0" collapsed="false">
      <c r="L71" s="2"/>
      <c r="M71" s="2"/>
      <c r="N71" s="2"/>
      <c r="O71" s="2"/>
      <c r="P71" s="2"/>
      <c r="Q71" s="2"/>
      <c r="R71" s="2"/>
    </row>
    <row r="72" customFormat="false" ht="12.8" hidden="false" customHeight="false" outlineLevel="0" collapsed="false">
      <c r="L72" s="2"/>
      <c r="M72" s="2"/>
      <c r="N72" s="2"/>
      <c r="O72" s="2"/>
      <c r="P72" s="2"/>
      <c r="Q72" s="2"/>
      <c r="R72" s="2"/>
    </row>
    <row r="73" customFormat="false" ht="12.8" hidden="false" customHeight="false" outlineLevel="0" collapsed="false">
      <c r="L73" s="2"/>
      <c r="M73" s="2"/>
      <c r="N73" s="2"/>
      <c r="O73" s="2"/>
      <c r="P73" s="2"/>
      <c r="Q73" s="2"/>
      <c r="R73" s="2"/>
    </row>
    <row r="74" customFormat="false" ht="12.8" hidden="false" customHeight="false" outlineLevel="0" collapsed="false">
      <c r="L74" s="2"/>
      <c r="M74" s="2"/>
      <c r="N74" s="2"/>
      <c r="O74" s="2"/>
      <c r="P74" s="2"/>
      <c r="Q74" s="2"/>
      <c r="R74" s="2"/>
    </row>
    <row r="75" customFormat="false" ht="12.8" hidden="false" customHeight="false" outlineLevel="0" collapsed="false">
      <c r="L75" s="2"/>
      <c r="M75" s="2"/>
      <c r="N75" s="2"/>
      <c r="O75" s="2"/>
      <c r="P75" s="2"/>
      <c r="Q75" s="2"/>
      <c r="R75" s="2"/>
    </row>
    <row r="76" customFormat="false" ht="12.8" hidden="false" customHeight="false" outlineLevel="0" collapsed="false">
      <c r="L76" s="2"/>
      <c r="M76" s="2"/>
      <c r="N76" s="2"/>
      <c r="O76" s="2"/>
      <c r="P76" s="2"/>
      <c r="Q76" s="2"/>
      <c r="R76" s="2"/>
    </row>
    <row r="77" customFormat="false" ht="12.8" hidden="false" customHeight="false" outlineLevel="0" collapsed="false">
      <c r="L77" s="2"/>
      <c r="M77" s="2"/>
      <c r="N77" s="2"/>
      <c r="O77" s="2"/>
      <c r="P77" s="2"/>
      <c r="Q77" s="2"/>
      <c r="R77" s="2"/>
    </row>
    <row r="78" customFormat="false" ht="12.8" hidden="false" customHeight="false" outlineLevel="0" collapsed="false">
      <c r="L78" s="2"/>
      <c r="M78" s="2"/>
      <c r="N78" s="2"/>
      <c r="O78" s="2"/>
      <c r="P78" s="2"/>
      <c r="Q78" s="2"/>
      <c r="R78" s="2"/>
    </row>
    <row r="79" customFormat="false" ht="12.8" hidden="false" customHeight="false" outlineLevel="0" collapsed="false">
      <c r="L79" s="2"/>
      <c r="M79" s="2"/>
      <c r="N79" s="2"/>
      <c r="O79" s="2"/>
      <c r="P79" s="2"/>
      <c r="Q79" s="2"/>
      <c r="R79" s="2"/>
    </row>
    <row r="80" customFormat="false" ht="12.8" hidden="false" customHeight="false" outlineLevel="0" collapsed="false">
      <c r="L80" s="2"/>
      <c r="M80" s="2"/>
      <c r="N80" s="2"/>
      <c r="O80" s="2"/>
      <c r="P80" s="2"/>
      <c r="Q80" s="2"/>
      <c r="R80" s="2"/>
    </row>
    <row r="81" customFormat="false" ht="12.8" hidden="false" customHeight="false" outlineLevel="0" collapsed="false">
      <c r="L81" s="2"/>
      <c r="M81" s="2"/>
      <c r="N81" s="2"/>
      <c r="O81" s="2"/>
      <c r="P81" s="2"/>
      <c r="Q81" s="2"/>
      <c r="R81" s="2"/>
    </row>
    <row r="82" customFormat="false" ht="12.8" hidden="false" customHeight="false" outlineLevel="0" collapsed="false">
      <c r="L82" s="2"/>
      <c r="M82" s="2"/>
      <c r="N82" s="2"/>
      <c r="O82" s="2"/>
      <c r="P82" s="2"/>
      <c r="Q82" s="2"/>
      <c r="R82" s="2"/>
    </row>
    <row r="83" customFormat="false" ht="12.8" hidden="false" customHeight="false" outlineLevel="0" collapsed="false">
      <c r="L83" s="2"/>
      <c r="M83" s="2"/>
      <c r="N83" s="2"/>
      <c r="O83" s="2"/>
      <c r="P83" s="2"/>
      <c r="Q83" s="2"/>
      <c r="R83" s="2"/>
    </row>
    <row r="84" customFormat="false" ht="12.8" hidden="false" customHeight="false" outlineLevel="0" collapsed="false">
      <c r="L84" s="2"/>
      <c r="M84" s="2"/>
      <c r="N84" s="2"/>
      <c r="O84" s="2"/>
      <c r="P84" s="2"/>
      <c r="Q84" s="2"/>
      <c r="R84" s="2"/>
    </row>
    <row r="85" customFormat="false" ht="12.8" hidden="false" customHeight="false" outlineLevel="0" collapsed="false">
      <c r="L85" s="2"/>
      <c r="M85" s="2"/>
      <c r="N85" s="2"/>
      <c r="O85" s="2"/>
      <c r="P85" s="2"/>
      <c r="Q85" s="2"/>
      <c r="R85" s="2"/>
    </row>
    <row r="86" customFormat="false" ht="12.8" hidden="false" customHeight="false" outlineLevel="0" collapsed="false">
      <c r="L86" s="2"/>
      <c r="M86" s="2"/>
      <c r="N86" s="2"/>
      <c r="O86" s="2"/>
      <c r="P86" s="2"/>
      <c r="Q86" s="2"/>
      <c r="R86" s="2"/>
    </row>
    <row r="87" customFormat="false" ht="12.8" hidden="false" customHeight="false" outlineLevel="0" collapsed="false">
      <c r="L87" s="2"/>
      <c r="M87" s="2"/>
      <c r="N87" s="2"/>
      <c r="O87" s="2"/>
      <c r="P87" s="2"/>
      <c r="Q87" s="2"/>
      <c r="R87" s="2"/>
    </row>
    <row r="88" customFormat="false" ht="12.8" hidden="false" customHeight="false" outlineLevel="0" collapsed="false">
      <c r="L88" s="2"/>
      <c r="M88" s="2"/>
      <c r="N88" s="2"/>
      <c r="O88" s="2"/>
      <c r="P88" s="2"/>
      <c r="Q88" s="2"/>
      <c r="R88" s="2"/>
    </row>
    <row r="89" customFormat="false" ht="12.8" hidden="false" customHeight="false" outlineLevel="0" collapsed="false">
      <c r="L89" s="2"/>
      <c r="M89" s="2"/>
      <c r="N89" s="2"/>
      <c r="O89" s="2"/>
      <c r="P89" s="2"/>
      <c r="Q89" s="2"/>
      <c r="R89" s="2"/>
    </row>
    <row r="90" customFormat="false" ht="12.8" hidden="false" customHeight="false" outlineLevel="0" collapsed="false">
      <c r="L90" s="2"/>
      <c r="M90" s="2"/>
      <c r="N90" s="2"/>
      <c r="O90" s="2"/>
      <c r="P90" s="2"/>
      <c r="Q90" s="2"/>
      <c r="R90" s="2"/>
    </row>
    <row r="91" customFormat="false" ht="12.8" hidden="false" customHeight="false" outlineLevel="0" collapsed="false">
      <c r="L91" s="2"/>
      <c r="M91" s="2"/>
      <c r="N91" s="2"/>
      <c r="O91" s="2"/>
      <c r="P91" s="2"/>
      <c r="Q91" s="2"/>
      <c r="R91" s="2"/>
    </row>
    <row r="92" customFormat="false" ht="12.8" hidden="false" customHeight="false" outlineLevel="0" collapsed="false">
      <c r="L92" s="2"/>
      <c r="M92" s="2"/>
      <c r="N92" s="2"/>
      <c r="O92" s="2"/>
      <c r="P92" s="2"/>
      <c r="Q92" s="2"/>
      <c r="R92" s="2"/>
    </row>
    <row r="93" customFormat="false" ht="12.8" hidden="false" customHeight="false" outlineLevel="0" collapsed="false">
      <c r="L93" s="2"/>
      <c r="M93" s="2"/>
      <c r="N93" s="2"/>
      <c r="O93" s="2"/>
      <c r="P93" s="2"/>
      <c r="Q93" s="2"/>
      <c r="R93" s="2"/>
    </row>
    <row r="94" customFormat="false" ht="12.8" hidden="false" customHeight="false" outlineLevel="0" collapsed="false">
      <c r="L94" s="2"/>
      <c r="M94" s="2"/>
      <c r="N94" s="2"/>
      <c r="O94" s="2"/>
      <c r="P94" s="2"/>
      <c r="Q94" s="2"/>
      <c r="R94" s="2"/>
    </row>
    <row r="95" customFormat="false" ht="12.8" hidden="false" customHeight="false" outlineLevel="0" collapsed="false">
      <c r="L95" s="2"/>
      <c r="M95" s="2"/>
      <c r="N95" s="2"/>
      <c r="O95" s="2"/>
      <c r="P95" s="2"/>
      <c r="Q95" s="2"/>
      <c r="R95" s="2"/>
    </row>
    <row r="96" customFormat="false" ht="12.8" hidden="false" customHeight="false" outlineLevel="0" collapsed="false">
      <c r="L96" s="2"/>
      <c r="M96" s="2"/>
      <c r="N96" s="2"/>
      <c r="O96" s="2"/>
      <c r="P96" s="2"/>
      <c r="Q96" s="2"/>
      <c r="R96" s="2"/>
    </row>
    <row r="97" customFormat="false" ht="12.8" hidden="false" customHeight="false" outlineLevel="0" collapsed="false">
      <c r="L97" s="2"/>
      <c r="M97" s="2"/>
      <c r="N97" s="2"/>
      <c r="O97" s="2"/>
      <c r="P97" s="2"/>
      <c r="Q97" s="2"/>
      <c r="R97" s="2"/>
    </row>
    <row r="98" customFormat="false" ht="12.8" hidden="false" customHeight="false" outlineLevel="0" collapsed="false">
      <c r="L98" s="2"/>
      <c r="M98" s="2"/>
      <c r="N98" s="2"/>
      <c r="O98" s="2"/>
      <c r="P98" s="2"/>
      <c r="Q98" s="2"/>
      <c r="R98" s="2"/>
    </row>
    <row r="99" customFormat="false" ht="12.8" hidden="false" customHeight="false" outlineLevel="0" collapsed="false">
      <c r="L99" s="2"/>
      <c r="M99" s="2"/>
      <c r="N99" s="2"/>
      <c r="O99" s="2"/>
      <c r="P99" s="2"/>
      <c r="Q99" s="2"/>
      <c r="R99" s="2"/>
    </row>
    <row r="100" customFormat="false" ht="12.8" hidden="false" customHeight="false" outlineLevel="0" collapsed="false">
      <c r="L100" s="2"/>
      <c r="M100" s="2"/>
      <c r="N100" s="2"/>
      <c r="O100" s="2"/>
      <c r="P100" s="2"/>
      <c r="Q100" s="2"/>
      <c r="R100" s="2"/>
    </row>
    <row r="101" customFormat="false" ht="12.8" hidden="false" customHeight="false" outlineLevel="0" collapsed="false">
      <c r="L101" s="2"/>
      <c r="M101" s="2"/>
      <c r="N101" s="2"/>
      <c r="O101" s="2"/>
      <c r="P101" s="2"/>
      <c r="Q101" s="2"/>
      <c r="R101" s="2"/>
    </row>
    <row r="102" customFormat="false" ht="12.8" hidden="false" customHeight="false" outlineLevel="0" collapsed="false">
      <c r="L102" s="2"/>
      <c r="M102" s="2"/>
      <c r="N102" s="2"/>
      <c r="O102" s="2"/>
      <c r="P102" s="2"/>
      <c r="Q102" s="2"/>
      <c r="R102" s="2"/>
    </row>
    <row r="103" customFormat="false" ht="12.8" hidden="false" customHeight="false" outlineLevel="0" collapsed="false">
      <c r="L103" s="2"/>
      <c r="M103" s="2"/>
      <c r="N103" s="2"/>
      <c r="O103" s="2"/>
      <c r="P103" s="2"/>
      <c r="Q103" s="2"/>
      <c r="R103" s="2"/>
    </row>
    <row r="104" customFormat="false" ht="12.8" hidden="false" customHeight="false" outlineLevel="0" collapsed="false">
      <c r="L104" s="2"/>
      <c r="M104" s="2"/>
      <c r="N104" s="2"/>
      <c r="O104" s="2"/>
      <c r="P104" s="2"/>
      <c r="Q104" s="2"/>
      <c r="R104" s="2"/>
    </row>
    <row r="105" customFormat="false" ht="12.8" hidden="false" customHeight="false" outlineLevel="0" collapsed="false">
      <c r="L105" s="2"/>
      <c r="M105" s="2"/>
      <c r="N105" s="2"/>
      <c r="O105" s="2"/>
      <c r="P105" s="2"/>
      <c r="Q105" s="2"/>
      <c r="R105" s="2"/>
    </row>
    <row r="106" customFormat="false" ht="12.8" hidden="false" customHeight="false" outlineLevel="0" collapsed="false">
      <c r="L106" s="2"/>
      <c r="M106" s="2"/>
      <c r="N106" s="2"/>
      <c r="O106" s="2"/>
      <c r="P106" s="2"/>
      <c r="Q106" s="2"/>
      <c r="R106" s="2"/>
    </row>
    <row r="107" customFormat="false" ht="12.8" hidden="false" customHeight="false" outlineLevel="0" collapsed="false">
      <c r="L107" s="2"/>
      <c r="M107" s="2"/>
      <c r="N107" s="2"/>
      <c r="O107" s="2"/>
      <c r="P107" s="2"/>
      <c r="Q107" s="2"/>
      <c r="R107" s="2"/>
    </row>
    <row r="108" customFormat="false" ht="12.8" hidden="false" customHeight="false" outlineLevel="0" collapsed="false">
      <c r="L108" s="2"/>
      <c r="M108" s="2"/>
      <c r="N108" s="2"/>
      <c r="O108" s="2"/>
      <c r="P108" s="2"/>
      <c r="Q108" s="2"/>
      <c r="R108" s="2"/>
    </row>
    <row r="109" customFormat="false" ht="12.8" hidden="false" customHeight="false" outlineLevel="0" collapsed="false">
      <c r="L109" s="2"/>
      <c r="M109" s="2"/>
      <c r="N109" s="2"/>
      <c r="O109" s="2"/>
      <c r="P109" s="2"/>
      <c r="Q109" s="2"/>
      <c r="R109" s="2"/>
    </row>
    <row r="110" customFormat="false" ht="12.8" hidden="false" customHeight="false" outlineLevel="0" collapsed="false">
      <c r="L110" s="2"/>
      <c r="M110" s="2"/>
      <c r="N110" s="2"/>
      <c r="O110" s="2"/>
      <c r="P110" s="2"/>
      <c r="Q110" s="2"/>
      <c r="R110" s="2"/>
    </row>
    <row r="111" customFormat="false" ht="12.8" hidden="false" customHeight="false" outlineLevel="0" collapsed="false">
      <c r="L111" s="2"/>
      <c r="M111" s="2"/>
      <c r="N111" s="2"/>
      <c r="O111" s="2"/>
      <c r="P111" s="2"/>
      <c r="Q111" s="2"/>
      <c r="R111" s="2"/>
    </row>
    <row r="112" customFormat="false" ht="12.8" hidden="false" customHeight="false" outlineLevel="0" collapsed="false">
      <c r="L112" s="2"/>
      <c r="M112" s="2"/>
      <c r="N112" s="2"/>
      <c r="O112" s="2"/>
      <c r="P112" s="2"/>
      <c r="Q112" s="2"/>
      <c r="R112" s="2"/>
    </row>
    <row r="113" customFormat="false" ht="12.8" hidden="false" customHeight="false" outlineLevel="0" collapsed="false">
      <c r="L113" s="2"/>
      <c r="M113" s="2"/>
      <c r="N113" s="2"/>
      <c r="O113" s="2"/>
      <c r="P113" s="2"/>
      <c r="Q113" s="2"/>
      <c r="R113" s="2"/>
    </row>
    <row r="114" customFormat="false" ht="12.8" hidden="false" customHeight="false" outlineLevel="0" collapsed="false">
      <c r="L114" s="2"/>
      <c r="M114" s="2"/>
      <c r="N114" s="2"/>
      <c r="O114" s="2"/>
      <c r="P114" s="2"/>
      <c r="Q114" s="2"/>
      <c r="R114" s="2"/>
    </row>
    <row r="115" customFormat="false" ht="12.8" hidden="false" customHeight="false" outlineLevel="0" collapsed="false">
      <c r="L115" s="2"/>
      <c r="M115" s="2"/>
      <c r="N115" s="2"/>
      <c r="O115" s="2"/>
      <c r="P115" s="2"/>
      <c r="Q115" s="2"/>
      <c r="R115" s="2"/>
    </row>
    <row r="116" customFormat="false" ht="12.8" hidden="false" customHeight="false" outlineLevel="0" collapsed="false">
      <c r="L116" s="2"/>
      <c r="M116" s="2"/>
      <c r="N116" s="2"/>
      <c r="O116" s="2"/>
      <c r="P116" s="2"/>
      <c r="Q116" s="2"/>
      <c r="R116" s="2"/>
    </row>
    <row r="117" customFormat="false" ht="12.8" hidden="false" customHeight="false" outlineLevel="0" collapsed="false">
      <c r="L117" s="2"/>
      <c r="M117" s="2"/>
      <c r="N117" s="2"/>
      <c r="O117" s="2"/>
      <c r="P117" s="2"/>
      <c r="Q117" s="2"/>
      <c r="R117" s="2"/>
    </row>
    <row r="118" customFormat="false" ht="12.8" hidden="false" customHeight="false" outlineLevel="0" collapsed="false">
      <c r="L118" s="2"/>
      <c r="M118" s="2"/>
      <c r="N118" s="2"/>
      <c r="O118" s="2"/>
      <c r="P118" s="2"/>
      <c r="Q118" s="2"/>
      <c r="R118" s="2"/>
    </row>
    <row r="119" customFormat="false" ht="12.8" hidden="false" customHeight="false" outlineLevel="0" collapsed="false">
      <c r="L119" s="2"/>
      <c r="M119" s="2"/>
      <c r="N119" s="2"/>
      <c r="O119" s="2"/>
      <c r="P119" s="2"/>
      <c r="Q119" s="2"/>
      <c r="R119" s="2"/>
    </row>
    <row r="120" customFormat="false" ht="12.8" hidden="false" customHeight="false" outlineLevel="0" collapsed="false">
      <c r="L120" s="2"/>
      <c r="M120" s="2"/>
      <c r="N120" s="2"/>
      <c r="O120" s="2"/>
      <c r="P120" s="2"/>
      <c r="Q120" s="2"/>
      <c r="R120" s="2"/>
    </row>
    <row r="121" customFormat="false" ht="12.8" hidden="false" customHeight="false" outlineLevel="0" collapsed="false">
      <c r="L121" s="2"/>
      <c r="M121" s="2"/>
      <c r="N121" s="2"/>
      <c r="O121" s="2"/>
      <c r="P121" s="2"/>
      <c r="Q121" s="2"/>
      <c r="R121" s="2"/>
    </row>
    <row r="122" customFormat="false" ht="12.8" hidden="false" customHeight="false" outlineLevel="0" collapsed="false">
      <c r="L122" s="2"/>
      <c r="M122" s="2"/>
      <c r="N122" s="2"/>
      <c r="O122" s="2"/>
      <c r="P122" s="2"/>
      <c r="Q122" s="2"/>
      <c r="R122" s="2"/>
    </row>
    <row r="123" customFormat="false" ht="12.8" hidden="false" customHeight="false" outlineLevel="0" collapsed="false">
      <c r="L123" s="2"/>
      <c r="M123" s="2"/>
      <c r="N123" s="2"/>
      <c r="O123" s="2"/>
      <c r="P123" s="2"/>
      <c r="Q123" s="2"/>
      <c r="R123" s="2"/>
    </row>
    <row r="124" customFormat="false" ht="12.8" hidden="false" customHeight="false" outlineLevel="0" collapsed="false">
      <c r="L124" s="2"/>
      <c r="M124" s="2"/>
      <c r="N124" s="2"/>
      <c r="O124" s="2"/>
      <c r="P124" s="2"/>
      <c r="Q124" s="2"/>
      <c r="R124" s="2"/>
    </row>
    <row r="125" customFormat="false" ht="12.8" hidden="false" customHeight="false" outlineLevel="0" collapsed="false">
      <c r="L125" s="2"/>
      <c r="M125" s="2"/>
      <c r="N125" s="2"/>
      <c r="O125" s="2"/>
      <c r="P125" s="2"/>
      <c r="Q125" s="2"/>
      <c r="R125" s="2"/>
    </row>
    <row r="126" customFormat="false" ht="12.8" hidden="false" customHeight="false" outlineLevel="0" collapsed="false">
      <c r="L126" s="2"/>
      <c r="M126" s="2"/>
      <c r="N126" s="2"/>
      <c r="O126" s="2"/>
      <c r="P126" s="2"/>
      <c r="Q126" s="2"/>
      <c r="R126" s="2"/>
    </row>
    <row r="127" customFormat="false" ht="12.8" hidden="false" customHeight="false" outlineLevel="0" collapsed="false">
      <c r="L127" s="2"/>
      <c r="M127" s="2"/>
      <c r="N127" s="2"/>
      <c r="O127" s="2"/>
      <c r="P127" s="2"/>
      <c r="Q127" s="2"/>
      <c r="R127" s="2"/>
    </row>
    <row r="128" customFormat="false" ht="12.8" hidden="false" customHeight="false" outlineLevel="0" collapsed="false">
      <c r="L128" s="2"/>
      <c r="M128" s="2"/>
      <c r="N128" s="2"/>
      <c r="O128" s="2"/>
      <c r="P128" s="2"/>
      <c r="Q128" s="2"/>
      <c r="R128" s="2"/>
    </row>
    <row r="129" customFormat="false" ht="12.8" hidden="false" customHeight="false" outlineLevel="0" collapsed="false">
      <c r="L129" s="2"/>
      <c r="M129" s="2"/>
      <c r="N129" s="2"/>
      <c r="O129" s="2"/>
      <c r="P129" s="2"/>
      <c r="Q129" s="2"/>
      <c r="R129" s="2"/>
    </row>
    <row r="130" customFormat="false" ht="12.8" hidden="false" customHeight="false" outlineLevel="0" collapsed="false">
      <c r="L130" s="2"/>
      <c r="M130" s="2"/>
      <c r="N130" s="2"/>
      <c r="O130" s="2"/>
      <c r="P130" s="2"/>
      <c r="Q130" s="2"/>
      <c r="R130" s="2"/>
    </row>
    <row r="131" customFormat="false" ht="12.8" hidden="false" customHeight="false" outlineLevel="0" collapsed="false">
      <c r="L131" s="2"/>
      <c r="M131" s="2"/>
      <c r="N131" s="2"/>
      <c r="O131" s="2"/>
      <c r="P131" s="2"/>
      <c r="Q131" s="2"/>
      <c r="R131" s="2"/>
    </row>
    <row r="132" customFormat="false" ht="12.8" hidden="false" customHeight="false" outlineLevel="0" collapsed="false">
      <c r="L132" s="2"/>
      <c r="M132" s="2"/>
      <c r="N132" s="2"/>
      <c r="O132" s="2"/>
      <c r="P132" s="2"/>
      <c r="Q132" s="2"/>
      <c r="R132" s="2"/>
    </row>
    <row r="133" customFormat="false" ht="12.8" hidden="false" customHeight="false" outlineLevel="0" collapsed="false">
      <c r="L133" s="2"/>
      <c r="M133" s="2"/>
      <c r="N133" s="2"/>
      <c r="O133" s="2"/>
      <c r="P133" s="2"/>
      <c r="Q133" s="2"/>
      <c r="R133" s="2"/>
    </row>
    <row r="134" customFormat="false" ht="12.8" hidden="false" customHeight="false" outlineLevel="0" collapsed="false">
      <c r="L134" s="2"/>
      <c r="M134" s="2"/>
      <c r="N134" s="2"/>
      <c r="O134" s="2"/>
      <c r="P134" s="2"/>
      <c r="Q134" s="2"/>
      <c r="R134" s="2"/>
    </row>
    <row r="135" customFormat="false" ht="12.8" hidden="false" customHeight="false" outlineLevel="0" collapsed="false">
      <c r="L135" s="2"/>
      <c r="M135" s="2"/>
      <c r="N135" s="2"/>
      <c r="O135" s="2"/>
      <c r="P135" s="2"/>
      <c r="Q135" s="2"/>
      <c r="R135" s="2"/>
    </row>
    <row r="136" customFormat="false" ht="12.8" hidden="false" customHeight="false" outlineLevel="0" collapsed="false">
      <c r="L136" s="2"/>
      <c r="M136" s="2"/>
      <c r="N136" s="2"/>
      <c r="O136" s="2"/>
      <c r="P136" s="2"/>
      <c r="Q136" s="2"/>
      <c r="R136" s="2"/>
    </row>
    <row r="137" customFormat="false" ht="12.8" hidden="false" customHeight="false" outlineLevel="0" collapsed="false">
      <c r="L137" s="2"/>
      <c r="M137" s="2"/>
      <c r="N137" s="2"/>
      <c r="O137" s="2"/>
      <c r="P137" s="2"/>
      <c r="Q137" s="2"/>
      <c r="R137" s="2"/>
    </row>
    <row r="138" customFormat="false" ht="12.8" hidden="false" customHeight="false" outlineLevel="0" collapsed="false">
      <c r="L138" s="2"/>
      <c r="M138" s="2"/>
      <c r="N138" s="2"/>
      <c r="O138" s="2"/>
      <c r="P138" s="2"/>
      <c r="Q138" s="2"/>
      <c r="R138" s="2"/>
    </row>
    <row r="139" customFormat="false" ht="12.8" hidden="false" customHeight="false" outlineLevel="0" collapsed="false">
      <c r="L139" s="2"/>
      <c r="M139" s="2"/>
      <c r="N139" s="2"/>
      <c r="O139" s="2"/>
      <c r="P139" s="2"/>
      <c r="Q139" s="2"/>
      <c r="R139" s="2"/>
    </row>
    <row r="140" customFormat="false" ht="12.8" hidden="false" customHeight="false" outlineLevel="0" collapsed="false">
      <c r="L140" s="2"/>
      <c r="M140" s="2"/>
      <c r="N140" s="2"/>
      <c r="O140" s="2"/>
      <c r="P140" s="2"/>
      <c r="Q140" s="2"/>
      <c r="R140" s="2"/>
    </row>
    <row r="141" customFormat="false" ht="12.8" hidden="false" customHeight="false" outlineLevel="0" collapsed="false">
      <c r="L141" s="2"/>
      <c r="M141" s="2"/>
      <c r="N141" s="2"/>
      <c r="O141" s="2"/>
      <c r="P141" s="2"/>
      <c r="Q141" s="2"/>
      <c r="R141" s="2"/>
    </row>
    <row r="142" customFormat="false" ht="12.8" hidden="false" customHeight="false" outlineLevel="0" collapsed="false">
      <c r="L142" s="2"/>
      <c r="M142" s="2"/>
      <c r="N142" s="2"/>
      <c r="O142" s="2"/>
      <c r="P142" s="2"/>
      <c r="Q142" s="2"/>
      <c r="R142" s="2"/>
    </row>
    <row r="143" customFormat="false" ht="12.8" hidden="false" customHeight="false" outlineLevel="0" collapsed="false">
      <c r="L143" s="2"/>
      <c r="M143" s="2"/>
      <c r="N143" s="2"/>
      <c r="O143" s="2"/>
      <c r="P143" s="2"/>
      <c r="Q143" s="2"/>
      <c r="R143" s="2"/>
    </row>
    <row r="144" customFormat="false" ht="12.8" hidden="false" customHeight="false" outlineLevel="0" collapsed="false">
      <c r="L144" s="2"/>
      <c r="M144" s="2"/>
      <c r="N144" s="2"/>
      <c r="O144" s="2"/>
      <c r="P144" s="2"/>
      <c r="Q144" s="2"/>
      <c r="R144" s="2"/>
    </row>
    <row r="145" customFormat="false" ht="12.8" hidden="false" customHeight="false" outlineLevel="0" collapsed="false">
      <c r="L145" s="2"/>
      <c r="M145" s="2"/>
      <c r="N145" s="2"/>
      <c r="O145" s="2"/>
      <c r="P145" s="2"/>
      <c r="Q145" s="2"/>
      <c r="R145" s="2"/>
    </row>
    <row r="146" customFormat="false" ht="12.8" hidden="false" customHeight="false" outlineLevel="0" collapsed="false">
      <c r="L146" s="2"/>
      <c r="M146" s="2"/>
      <c r="N146" s="2"/>
      <c r="O146" s="2"/>
      <c r="P146" s="2"/>
      <c r="Q146" s="2"/>
      <c r="R146" s="2"/>
    </row>
    <row r="147" customFormat="false" ht="12.8" hidden="false" customHeight="false" outlineLevel="0" collapsed="false">
      <c r="L147" s="2"/>
      <c r="M147" s="2"/>
      <c r="N147" s="2"/>
      <c r="O147" s="2"/>
      <c r="P147" s="2"/>
      <c r="Q147" s="2"/>
      <c r="R147" s="2"/>
    </row>
    <row r="148" customFormat="false" ht="12.8" hidden="false" customHeight="false" outlineLevel="0" collapsed="false">
      <c r="L148" s="2"/>
      <c r="M148" s="2"/>
      <c r="N148" s="2"/>
      <c r="O148" s="2"/>
      <c r="P148" s="2"/>
      <c r="Q148" s="2"/>
      <c r="R148" s="2"/>
    </row>
    <row r="149" customFormat="false" ht="12.8" hidden="false" customHeight="false" outlineLevel="0" collapsed="false">
      <c r="L149" s="2"/>
      <c r="M149" s="2"/>
      <c r="N149" s="2"/>
      <c r="O149" s="2"/>
      <c r="P149" s="2"/>
      <c r="Q149" s="2"/>
      <c r="R149" s="2"/>
    </row>
    <row r="150" customFormat="false" ht="12.8" hidden="false" customHeight="false" outlineLevel="0" collapsed="false">
      <c r="L150" s="2"/>
      <c r="M150" s="2"/>
      <c r="N150" s="2"/>
      <c r="O150" s="2"/>
      <c r="P150" s="2"/>
      <c r="Q150" s="2"/>
      <c r="R150" s="2"/>
    </row>
    <row r="151" customFormat="false" ht="12.8" hidden="false" customHeight="false" outlineLevel="0" collapsed="false">
      <c r="L151" s="2"/>
      <c r="M151" s="2"/>
      <c r="N151" s="2"/>
      <c r="O151" s="2"/>
      <c r="P151" s="2"/>
      <c r="Q151" s="2"/>
      <c r="R151" s="2"/>
    </row>
    <row r="152" customFormat="false" ht="12.8" hidden="false" customHeight="false" outlineLevel="0" collapsed="false">
      <c r="L152" s="2"/>
      <c r="M152" s="2"/>
      <c r="N152" s="2"/>
      <c r="O152" s="2"/>
      <c r="P152" s="2"/>
      <c r="Q152" s="2"/>
      <c r="R152" s="2"/>
    </row>
  </sheetData>
  <mergeCells count="3">
    <mergeCell ref="A1:H1"/>
    <mergeCell ref="B21:C21"/>
    <mergeCell ref="H21:I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2023-01-03T16:02:59Z</dcterms:created>
  <dc:creator/>
  <dc:description/>
  <dc:language>fr-FR</dc:language>
  <cp:lastModifiedBy/>
  <dcterms:modified xsi:type="dcterms:W3CDTF">2023-01-30T20:44:44Z</dcterms:modified>
  <cp:revision>11</cp:revision>
  <dc:subject/>
  <dc:title/>
</cp:coreProperties>
</file>